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C51" i="1" l="1"/>
  <c r="C50" i="1"/>
  <c r="C49" i="1"/>
  <c r="C48" i="1"/>
  <c r="C45" i="1"/>
  <c r="C44" i="1"/>
  <c r="C43" i="1"/>
  <c r="C42" i="1"/>
  <c r="C40" i="1"/>
  <c r="C38" i="1"/>
  <c r="C35" i="1"/>
  <c r="C34" i="1"/>
  <c r="C31" i="1"/>
  <c r="C30" i="1"/>
  <c r="C29" i="1"/>
  <c r="C28" i="1"/>
  <c r="C25" i="1"/>
  <c r="C24" i="1"/>
  <c r="C23" i="1"/>
  <c r="C22" i="1"/>
  <c r="C19" i="1"/>
  <c r="C18" i="1"/>
  <c r="C17" i="1"/>
  <c r="C16" i="1"/>
  <c r="C15" i="1"/>
  <c r="C12" i="1"/>
  <c r="C11" i="1"/>
  <c r="C10" i="1"/>
  <c r="C9" i="1"/>
  <c r="D51" i="1"/>
  <c r="D49" i="1"/>
  <c r="D48" i="1"/>
  <c r="D45" i="1"/>
  <c r="D44" i="1"/>
  <c r="D43" i="1"/>
  <c r="D42" i="1"/>
  <c r="D40" i="1"/>
  <c r="D38" i="1"/>
  <c r="D35" i="1"/>
  <c r="D34" i="1"/>
  <c r="D31" i="1"/>
  <c r="D30" i="1"/>
  <c r="D29" i="1"/>
  <c r="D28" i="1"/>
  <c r="D25" i="1"/>
  <c r="D24" i="1"/>
  <c r="D22" i="1"/>
  <c r="D19" i="1"/>
  <c r="D16" i="1"/>
  <c r="D15" i="1"/>
  <c r="D11" i="1"/>
  <c r="D9" i="1"/>
  <c r="E36" i="1"/>
  <c r="E13" i="1"/>
  <c r="G52" i="1"/>
  <c r="G46" i="1"/>
  <c r="G36" i="1"/>
  <c r="G32" i="1"/>
  <c r="G26" i="1"/>
  <c r="G20" i="1"/>
  <c r="G13" i="1"/>
  <c r="F52" i="1"/>
  <c r="C52" i="1" s="1"/>
  <c r="F46" i="1"/>
  <c r="D46" i="1" s="1"/>
  <c r="F36" i="1"/>
  <c r="C36" i="1" s="1"/>
  <c r="F32" i="1"/>
  <c r="C32" i="1" s="1"/>
  <c r="F26" i="1"/>
  <c r="C26" i="1" s="1"/>
  <c r="F20" i="1"/>
  <c r="F13" i="1"/>
  <c r="D52" i="1" l="1"/>
  <c r="D32" i="1"/>
  <c r="D13" i="1"/>
  <c r="C46" i="1"/>
  <c r="D36" i="1"/>
  <c r="C20" i="1"/>
  <c r="C13" i="1"/>
  <c r="H52" i="1"/>
  <c r="H46" i="1"/>
  <c r="H36" i="1"/>
  <c r="H32" i="1"/>
  <c r="H26" i="1"/>
  <c r="H20" i="1"/>
  <c r="E20" i="1"/>
  <c r="D20" i="1" s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<sst xmlns="http://schemas.openxmlformats.org/spreadsheetml/2006/main" count="102" uniqueCount="88">
  <si>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</si>
  <si>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</si>
  <si>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</si>
  <si>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</si>
  <si>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</si>
  <si>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</si>
  <si>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</si>
  <si>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</si>
  <si>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</si>
  <si>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</si>
  <si>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</si>
  <si>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</si>
  <si>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</si>
  <si>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</si>
  <si>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</si>
  <si>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</si>
  <si>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</si>
  <si>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</si>
  <si>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</si>
  <si>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</si>
  <si>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</si>
  <si>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</si>
  <si>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</si>
  <si>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</si>
  <si>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</si>
  <si>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</si>
  <si>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</si>
  <si>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</si>
  <si>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</si>
  <si>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</si>
  <si>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</si>
  <si>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</si>
  <si>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</si>
  <si>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</si>
  <si>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</si>
  <si>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</si>
  <si>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</si>
  <si>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</si>
  <si>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</si>
  <si>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</si>
  <si>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</si>
  <si>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</si>
  <si>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</si>
  <si>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</si>
  <si>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</si>
  <si>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</si>
  <si>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</si>
  <si>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</si>
  <si>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</si>
  <si>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</si>
  <si>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</si>
  <si>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</si>
  <si>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</si>
  <si>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</si>
  <si>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</si>
  <si>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</si>
  <si>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</si>
  <si>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</si>
  <si>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</si>
  <si>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</si>
  <si>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</si>
  <si>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</si>
  <si>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</si>
  <si>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</si>
  <si>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</si>
  <si>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</si>
  <si>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</si>
  <si>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</si>
  <si>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</si>
  <si>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</si>
  <si>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</si>
  <si>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</si>
  <si>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</si>
  <si>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</si>
  <si>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</si>
  <si>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</si>
  <si>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</si>
  <si>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</si>
  <si>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</si>
  <si>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</si>
  <si>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</si>
  <si>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</si>
  <si>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</si>
  <si>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</si>
  <si>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</si>
  <si>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>التقرير الاحصائي اليومي للمطر ملم منذ بداية الموسم المطري 2018/2019  حتى صباح يوم 18/01/2019</t>
  </si>
  <si>
    <t>Statistics of Rainfall 'mm' since the beginning of the season until the morning of 18/01/2019</t>
  </si>
  <si>
    <t xml:space="preserve">الهطول خلال 48 ساعة
Rainfall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</si>
</sst>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Q18" sqref="Q18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85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86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84</v>
      </c>
      <c r="E6" s="44" t="s">
        <v>7</v>
      </c>
      <c r="F6" s="44" t="s">
        <v>8</v>
      </c>
      <c r="G6" s="44" t="s">
        <v>87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f>F9/H9</f>
        <v>0.77698866798762156</v>
      </c>
      <c r="D9" s="15">
        <f>F9/E9</f>
        <v>1.7842535787321063</v>
      </c>
      <c r="E9" s="16">
        <v>195.6</v>
      </c>
      <c r="F9" s="16">
        <v>349</v>
      </c>
      <c r="G9" s="16">
        <v>37.5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f t="shared" ref="C10:C13" si="0">F10/H10</f>
        <v>0.77784405624201103</v>
      </c>
      <c r="D10" s="15">
        <v>1.71</v>
      </c>
      <c r="E10" s="16">
        <v>266.2</v>
      </c>
      <c r="F10" s="16">
        <v>456.4</v>
      </c>
      <c r="G10" s="16">
        <v>43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f t="shared" si="0"/>
        <v>0.67440623892236784</v>
      </c>
      <c r="D11" s="15">
        <f t="shared" ref="D11:D13" si="1">F11/E11</f>
        <v>1.5189620758483033</v>
      </c>
      <c r="E11" s="16">
        <v>100.2</v>
      </c>
      <c r="F11" s="16">
        <v>152.19999999999999</v>
      </c>
      <c r="G11" s="16">
        <v>18.7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f t="shared" si="0"/>
        <v>0.63509812870835236</v>
      </c>
      <c r="D12" s="15">
        <v>1.3</v>
      </c>
      <c r="E12" s="16">
        <v>214</v>
      </c>
      <c r="F12" s="16">
        <v>278.3</v>
      </c>
      <c r="G12" s="16">
        <v>20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f t="shared" si="0"/>
        <v>0.72708553947523225</v>
      </c>
      <c r="D13" s="19">
        <f t="shared" si="1"/>
        <v>1.5926546391752576</v>
      </c>
      <c r="E13" s="20">
        <f t="shared" ref="E13:G13" si="2">AVERAGE(E9:E12)</f>
        <v>194</v>
      </c>
      <c r="F13" s="20">
        <f t="shared" si="2"/>
        <v>308.97499999999997</v>
      </c>
      <c r="G13" s="20">
        <f t="shared" si="2"/>
        <v>29.8</v>
      </c>
      <c r="H13" s="20">
        <f t="shared" ref="H13" si="3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f t="shared" ref="C15:C20" si="4">F15/H15</f>
        <v>0.78057309373482275</v>
      </c>
      <c r="D15" s="15">
        <f t="shared" ref="D15:D20" si="5">F15/E15</f>
        <v>1.6797658862876255</v>
      </c>
      <c r="E15" s="16">
        <v>239.2</v>
      </c>
      <c r="F15" s="16">
        <v>401.8</v>
      </c>
      <c r="G15" s="16">
        <v>37.5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f t="shared" si="4"/>
        <v>0.6931713060297704</v>
      </c>
      <c r="D16" s="15">
        <f t="shared" si="5"/>
        <v>1.4384816753926701</v>
      </c>
      <c r="E16" s="16">
        <v>229.2</v>
      </c>
      <c r="F16" s="16">
        <v>329.7</v>
      </c>
      <c r="G16" s="16">
        <v>39.200000000000003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f t="shared" si="4"/>
        <v>0.63114518447532342</v>
      </c>
      <c r="D17" s="15">
        <v>1.38</v>
      </c>
      <c r="E17" s="16">
        <v>239.5</v>
      </c>
      <c r="F17" s="16">
        <v>329.3</v>
      </c>
      <c r="G17" s="16">
        <v>50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f t="shared" si="4"/>
        <v>0.6063938098147017</v>
      </c>
      <c r="D18" s="15">
        <v>1.36</v>
      </c>
      <c r="E18" s="16">
        <v>109.5</v>
      </c>
      <c r="F18" s="16">
        <v>148.9</v>
      </c>
      <c r="G18" s="16">
        <v>26.9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f t="shared" si="4"/>
        <v>0.50518967576008078</v>
      </c>
      <c r="D19" s="15">
        <f t="shared" si="5"/>
        <v>1.1316872427983538</v>
      </c>
      <c r="E19" s="16">
        <v>145.80000000000001</v>
      </c>
      <c r="F19" s="16">
        <v>165</v>
      </c>
      <c r="G19" s="16">
        <v>28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f t="shared" si="4"/>
        <v>0.65954996881447014</v>
      </c>
      <c r="D20" s="19">
        <f t="shared" si="5"/>
        <v>1.4272217607973421</v>
      </c>
      <c r="E20" s="20">
        <f t="shared" ref="E20:H20" si="6">AVERAGE(E15:E19)</f>
        <v>192.64000000000001</v>
      </c>
      <c r="F20" s="20">
        <f t="shared" si="6"/>
        <v>274.94</v>
      </c>
      <c r="G20" s="20">
        <f t="shared" si="6"/>
        <v>36.32</v>
      </c>
      <c r="H20" s="20">
        <f t="shared" si="6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f t="shared" ref="C22:C26" si="7">F22/H22</f>
        <v>0.49171726257401993</v>
      </c>
      <c r="D22" s="15">
        <f t="shared" ref="D22:D25" si="8">F22/E22</f>
        <v>1.0170542635658915</v>
      </c>
      <c r="E22" s="16">
        <v>64.5</v>
      </c>
      <c r="F22" s="16">
        <v>65.599999999999994</v>
      </c>
      <c r="G22" s="16">
        <v>9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f t="shared" si="7"/>
        <v>0.51841201373911661</v>
      </c>
      <c r="D23" s="15">
        <v>1.1200000000000001</v>
      </c>
      <c r="E23" s="16">
        <v>57.8</v>
      </c>
      <c r="F23" s="16">
        <v>64.900000000000006</v>
      </c>
      <c r="G23" s="16">
        <v>15.4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f t="shared" si="7"/>
        <v>0.42341931065966676</v>
      </c>
      <c r="D24" s="15">
        <f t="shared" si="8"/>
        <v>0.9464285714285714</v>
      </c>
      <c r="E24" s="16">
        <v>39.200000000000003</v>
      </c>
      <c r="F24" s="16">
        <v>37.1</v>
      </c>
      <c r="G24" s="16">
        <v>8.3000000000000007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f t="shared" si="7"/>
        <v>0.39</v>
      </c>
      <c r="D25" s="15">
        <f t="shared" si="8"/>
        <v>0.86156111929307799</v>
      </c>
      <c r="E25" s="16">
        <v>67.900000000000006</v>
      </c>
      <c r="F25" s="16">
        <v>58.5</v>
      </c>
      <c r="G25" s="16">
        <v>3.4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f t="shared" si="7"/>
        <v>0.45564467373342465</v>
      </c>
      <c r="D26" s="19">
        <v>0.99</v>
      </c>
      <c r="E26" s="20">
        <v>57.4</v>
      </c>
      <c r="F26" s="20">
        <f>AVERAGE(F22:F25)</f>
        <v>56.524999999999999</v>
      </c>
      <c r="G26" s="20">
        <f>AVERAGE(G22:G25)</f>
        <v>9.0250000000000004</v>
      </c>
      <c r="H26" s="20">
        <f t="shared" ref="H26" si="9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f t="shared" ref="C28:C32" si="10">F28/H28</f>
        <v>0.41887628381553332</v>
      </c>
      <c r="D28" s="15">
        <f t="shared" ref="D28:D32" si="11">F28/E28</f>
        <v>0.84897959183673466</v>
      </c>
      <c r="E28" s="16">
        <v>73.5</v>
      </c>
      <c r="F28" s="16">
        <v>62.4</v>
      </c>
      <c r="G28" s="16">
        <v>10.4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f t="shared" si="10"/>
        <v>0.20848006761515708</v>
      </c>
      <c r="D29" s="15">
        <f t="shared" si="11"/>
        <v>0.42165242165242167</v>
      </c>
      <c r="E29" s="16">
        <v>35.1</v>
      </c>
      <c r="F29" s="16">
        <v>14.8</v>
      </c>
      <c r="G29" s="16">
        <v>2.2000000000000002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f t="shared" si="10"/>
        <v>0.26509763351868615</v>
      </c>
      <c r="D30" s="15">
        <f t="shared" si="11"/>
        <v>0.58739255014326652</v>
      </c>
      <c r="E30" s="16">
        <v>34.9</v>
      </c>
      <c r="F30" s="16">
        <v>20.5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f t="shared" si="10"/>
        <v>0.2231237322515213</v>
      </c>
      <c r="D31" s="15">
        <f t="shared" si="11"/>
        <v>0.48</v>
      </c>
      <c r="E31" s="16">
        <v>27.5</v>
      </c>
      <c r="F31" s="16">
        <v>13.2</v>
      </c>
      <c r="G31" s="16">
        <v>1.7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f t="shared" si="10"/>
        <v>0.31112357974470478</v>
      </c>
      <c r="D32" s="19">
        <f t="shared" si="11"/>
        <v>0.64929742388758782</v>
      </c>
      <c r="E32" s="20">
        <v>42.7</v>
      </c>
      <c r="F32" s="20">
        <f t="shared" ref="F32:G32" si="12">AVERAGE(F28:F31)</f>
        <v>27.725000000000001</v>
      </c>
      <c r="G32" s="20">
        <f t="shared" si="12"/>
        <v>3.5750000000000002</v>
      </c>
      <c r="H32" s="20">
        <f t="shared" ref="H32" si="13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f t="shared" ref="C34:C36" si="14">F34/H34</f>
        <v>0.76362463721380203</v>
      </c>
      <c r="D34" s="15">
        <f t="shared" ref="D34:D36" si="15">F34/E34</f>
        <v>1.5287282117495158</v>
      </c>
      <c r="E34" s="16">
        <v>154.9</v>
      </c>
      <c r="F34" s="16">
        <v>236.8</v>
      </c>
      <c r="G34" s="16">
        <v>12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f t="shared" si="14"/>
        <v>0.75953608247422677</v>
      </c>
      <c r="D35" s="15">
        <f t="shared" si="15"/>
        <v>1.4861321230458899</v>
      </c>
      <c r="E35" s="16">
        <v>198.3</v>
      </c>
      <c r="F35" s="16">
        <v>294.7</v>
      </c>
      <c r="G35" s="16">
        <v>12.1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f t="shared" si="14"/>
        <v>0.76135224179916916</v>
      </c>
      <c r="D36" s="19">
        <f t="shared" si="15"/>
        <v>1.5048131370328424</v>
      </c>
      <c r="E36" s="20">
        <f t="shared" ref="E36:G36" si="16">AVERAGE(E34:E35)</f>
        <v>176.60000000000002</v>
      </c>
      <c r="F36" s="20">
        <f t="shared" si="16"/>
        <v>265.75</v>
      </c>
      <c r="G36" s="20">
        <f t="shared" si="16"/>
        <v>12.05</v>
      </c>
      <c r="H36" s="20">
        <f t="shared" ref="H36" si="17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f>F38/H38</f>
        <v>0.86973674772254506</v>
      </c>
      <c r="D38" s="19">
        <f>F38/E38</f>
        <v>1.7597968069666181</v>
      </c>
      <c r="E38" s="20">
        <v>137.80000000000001</v>
      </c>
      <c r="F38" s="20">
        <v>242.5</v>
      </c>
      <c r="G38" s="20">
        <v>9.5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f>F40/H40</f>
        <v>0.10243102977328598</v>
      </c>
      <c r="D40" s="19">
        <f>F40/E40</f>
        <v>0.2259036144578313</v>
      </c>
      <c r="E40" s="20">
        <v>33.200000000000003</v>
      </c>
      <c r="F40" s="20">
        <v>7.5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f t="shared" ref="C42:C46" si="18">F42/H42</f>
        <v>0.20818137612448334</v>
      </c>
      <c r="D42" s="15">
        <f t="shared" ref="D42:D46" si="19">F42/E42</f>
        <v>0.49351585014409216</v>
      </c>
      <c r="E42" s="16">
        <v>138.80000000000001</v>
      </c>
      <c r="F42" s="16">
        <v>68.5</v>
      </c>
      <c r="G42" s="16">
        <v>2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f t="shared" si="18"/>
        <v>0.32999164578111945</v>
      </c>
      <c r="D43" s="15">
        <f t="shared" si="19"/>
        <v>0.83267457180500659</v>
      </c>
      <c r="E43" s="16">
        <v>75.900000000000006</v>
      </c>
      <c r="F43" s="16">
        <v>63.2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f t="shared" si="18"/>
        <v>0.28996674507259307</v>
      </c>
      <c r="D44" s="15">
        <f t="shared" si="19"/>
        <v>0.6982421875</v>
      </c>
      <c r="E44" s="16">
        <v>102.4</v>
      </c>
      <c r="F44" s="16">
        <v>71.5</v>
      </c>
      <c r="G44" s="16">
        <v>0.2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f t="shared" si="18"/>
        <v>0.34104750304506698</v>
      </c>
      <c r="D45" s="15">
        <f t="shared" si="19"/>
        <v>0.75578406169665813</v>
      </c>
      <c r="E45" s="16">
        <v>77.8</v>
      </c>
      <c r="F45" s="16">
        <v>58.8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f t="shared" si="18"/>
        <v>0.27885689957958593</v>
      </c>
      <c r="D46" s="19">
        <f t="shared" si="19"/>
        <v>0.66362715298885511</v>
      </c>
      <c r="E46" s="20">
        <v>98.7</v>
      </c>
      <c r="F46" s="20">
        <f t="shared" ref="F46:H46" si="20">AVERAGE(F42:F45)</f>
        <v>65.5</v>
      </c>
      <c r="G46" s="20">
        <f t="shared" si="20"/>
        <v>0.55000000000000004</v>
      </c>
      <c r="H46" s="20">
        <f t="shared" si="20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f t="shared" ref="C48:C52" si="21">F48/H48</f>
        <v>0.6013040328423086</v>
      </c>
      <c r="D48" s="15">
        <f t="shared" ref="D48:D52" si="22">F48/E48</f>
        <v>1.2266009852216748</v>
      </c>
      <c r="E48" s="16">
        <v>20.3</v>
      </c>
      <c r="F48" s="16">
        <v>24.9</v>
      </c>
      <c r="G48" s="16">
        <v>0.5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f t="shared" si="21"/>
        <v>0.2158199091284593</v>
      </c>
      <c r="D49" s="15">
        <f t="shared" si="22"/>
        <v>0.48831775700934582</v>
      </c>
      <c r="E49" s="16">
        <v>42.8</v>
      </c>
      <c r="F49" s="16">
        <v>20.9</v>
      </c>
      <c r="G49" s="16">
        <v>7.3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f t="shared" si="21"/>
        <v>2.9397250616848787</v>
      </c>
      <c r="D50" s="15">
        <v>5.67</v>
      </c>
      <c r="E50" s="16">
        <v>14.7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f t="shared" si="21"/>
        <v>0.58899398108340495</v>
      </c>
      <c r="D51" s="15">
        <f t="shared" si="22"/>
        <v>0.99275362318840565</v>
      </c>
      <c r="E51" s="16">
        <v>13.8</v>
      </c>
      <c r="F51" s="16">
        <v>13.7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f t="shared" si="21"/>
        <v>0.75258057720665672</v>
      </c>
      <c r="D52" s="19">
        <f t="shared" si="22"/>
        <v>1.5600436681222707</v>
      </c>
      <c r="E52" s="20">
        <v>22.9</v>
      </c>
      <c r="F52" s="20">
        <f t="shared" ref="F52:G52" si="23">AVERAGE(F48:F51)</f>
        <v>35.724999999999994</v>
      </c>
      <c r="G52" s="20">
        <f t="shared" si="23"/>
        <v>1.95</v>
      </c>
      <c r="H52" s="20">
        <f t="shared" ref="H52" si="24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 t="s">
        <v>81</v>
      </c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82</v>
      </c>
      <c r="I55" s="50"/>
    </row>
    <row r="56" spans="1:9" ht="15" customHeight="1" x14ac:dyDescent="0.25">
      <c r="G56" s="28"/>
      <c r="H56" s="50" t="s">
        <v>83</v>
      </c>
      <c r="I56" s="50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2019-01-20T07:28:43Z</cp:lastPrinted>
  <dcterms:created xsi:type="dcterms:W3CDTF">2018-11-25T10:32:27Z</dcterms:created>
  <dcterms:modified xsi:type="dcterms:W3CDTF">2019-01-20T07:38:22Z</dcterms:modified>
</cp:coreProperties>
</file>